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/>
  </bookViews>
  <sheets>
    <sheet name="PROVIDER EXERCISE" sheetId="2" r:id="rId1"/>
    <sheet name="PROVIDER ANSWER" sheetId="1" r:id="rId2"/>
  </sheets>
  <calcPr calcId="145621"/>
</workbook>
</file>

<file path=xl/calcChain.xml><?xml version="1.0" encoding="utf-8"?>
<calcChain xmlns="http://schemas.openxmlformats.org/spreadsheetml/2006/main">
  <c r="F33" i="2" l="1"/>
  <c r="J52" i="1" l="1"/>
  <c r="J47" i="1"/>
  <c r="F43" i="1"/>
  <c r="J41" i="1"/>
  <c r="J43" i="1" s="1"/>
  <c r="J46" i="1" s="1"/>
  <c r="J40" i="1"/>
  <c r="F36" i="1"/>
  <c r="J45" i="1" s="1"/>
  <c r="F35" i="1"/>
  <c r="F34" i="1"/>
  <c r="J31" i="1"/>
  <c r="J18" i="1"/>
  <c r="J16" i="1"/>
  <c r="J15" i="1"/>
  <c r="J51" i="1" s="1"/>
  <c r="J54" i="1" s="1"/>
  <c r="J49" i="1" l="1"/>
</calcChain>
</file>

<file path=xl/sharedStrings.xml><?xml version="1.0" encoding="utf-8"?>
<sst xmlns="http://schemas.openxmlformats.org/spreadsheetml/2006/main" count="170" uniqueCount="71">
  <si>
    <t>WHAT IS THE TOTAL AMOUNT DUE ON THIS CLAIM?</t>
  </si>
  <si>
    <t>ASSUME:</t>
  </si>
  <si>
    <t>2019 DATE OF INJURY</t>
  </si>
  <si>
    <t>IMPLANTS COST 1500 AND 15000</t>
  </si>
  <si>
    <t>ANESTHESIA TIME 9:30-1:01</t>
  </si>
  <si>
    <t>MEDICAL RECORDS CHARGE OF $14.90 PER SEPARATE INVOICE*</t>
  </si>
  <si>
    <t>REV CODE</t>
  </si>
  <si>
    <t>CPT/HCPCS</t>
  </si>
  <si>
    <t>MODIFIER</t>
  </si>
  <si>
    <t>DESCRIPTION</t>
  </si>
  <si>
    <t>UNITS</t>
  </si>
  <si>
    <t>CHARGES</t>
  </si>
  <si>
    <t>STATUS CODE</t>
  </si>
  <si>
    <t>APC</t>
  </si>
  <si>
    <t>WEIGHT</t>
  </si>
  <si>
    <t>PAYMENT</t>
  </si>
  <si>
    <t>NOTES</t>
  </si>
  <si>
    <t>NON IMPLANTABLES</t>
  </si>
  <si>
    <t>PHARMACY</t>
  </si>
  <si>
    <t xml:space="preserve">MED-SUR SUPPLIES </t>
  </si>
  <si>
    <t>C1778</t>
  </si>
  <si>
    <t>SUPPLY/IMPLANTS</t>
  </si>
  <si>
    <t>N</t>
  </si>
  <si>
    <t>C1820</t>
  </si>
  <si>
    <t>LAB/CHEMISTRY</t>
  </si>
  <si>
    <t>Q4</t>
  </si>
  <si>
    <t>PAID AT 75% OF CHARGE PER SECTION 4.05(2)</t>
  </si>
  <si>
    <t>XU</t>
  </si>
  <si>
    <t>DX XRAY</t>
  </si>
  <si>
    <t>S</t>
  </si>
  <si>
    <t>OR SERVICES</t>
  </si>
  <si>
    <t>B</t>
  </si>
  <si>
    <t>PAID AT 75% OF CHARGE PER SECTION 4.05(2) AND BILATERAL</t>
  </si>
  <si>
    <t>J1</t>
  </si>
  <si>
    <t>01630</t>
  </si>
  <si>
    <t>ANESTHESIA</t>
  </si>
  <si>
    <t>J0330</t>
  </si>
  <si>
    <t>DRUGS/DETAIL CODE</t>
  </si>
  <si>
    <t>J0690</t>
  </si>
  <si>
    <t>J2250</t>
  </si>
  <si>
    <t>J2270</t>
  </si>
  <si>
    <t>J2405</t>
  </si>
  <si>
    <t>J2704</t>
  </si>
  <si>
    <t>J3010</t>
  </si>
  <si>
    <t>J7120</t>
  </si>
  <si>
    <t>RECOVERY ROOM</t>
  </si>
  <si>
    <t>QZ</t>
  </si>
  <si>
    <t>PRO FEES/ANES</t>
  </si>
  <si>
    <t>5 BASE UNITS PLUS 15 TIME UNITS * NEW CONVERSION FACTOR OF $60</t>
  </si>
  <si>
    <t>TOTAL CHARGES</t>
  </si>
  <si>
    <t>TOTAL FACILITY CHARGES</t>
  </si>
  <si>
    <t>TOTAL FACILITY CHARGES LESS IMPLANTS</t>
  </si>
  <si>
    <t>COST</t>
  </si>
  <si>
    <t xml:space="preserve"> </t>
  </si>
  <si>
    <t>IMPLANTABLES</t>
  </si>
  <si>
    <t>0278</t>
  </si>
  <si>
    <t>LEAD</t>
  </si>
  <si>
    <t>NEUROSTIMULATOR</t>
  </si>
  <si>
    <t>SUBTOTAL</t>
  </si>
  <si>
    <t>FACILITY FEES (CHARGES LESS THAN FEE SCHEDULE)</t>
  </si>
  <si>
    <t>IMPLANTS</t>
  </si>
  <si>
    <t>* THE MEDICAL RECORDS CHARGE BELONGS ON THE BILLING FORM</t>
  </si>
  <si>
    <t>PRO FEES</t>
  </si>
  <si>
    <t>USING PROCEDURE CODE S9981, QUANTITY 23</t>
  </si>
  <si>
    <t>MEDICAL RECORDS FEE NOT PAYABLE ON SEPARATE INVOICE</t>
  </si>
  <si>
    <t>TOTAL AMOUNT DUE WITH SEPARATE IMPLANTS</t>
  </si>
  <si>
    <t>FACILITY FEES (FEE SCHEDULE LESS THAN CHARGES)</t>
  </si>
  <si>
    <t>TOTAL AMOUNT DUE WITHOUT SEPARATE IMPLANTS</t>
  </si>
  <si>
    <t>CRITICAL ACCESS HOSPITAL</t>
  </si>
  <si>
    <t>NOT SEPARATELY PAYABLE PER SECTION 4.05(1)</t>
  </si>
  <si>
    <t>MEDICAL RECORDS CHARGE OF $14.90 PER SEPARATE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</si>
</sst>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quotePrefix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0" fillId="0" borderId="1" xfId="0" quotePrefix="1" applyNumberFormat="1" applyBorder="1" applyAlignment="1">
      <alignment horizontal="left"/>
    </xf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1" xfId="0" quotePrefix="1" applyBorder="1"/>
    <xf numFmtId="0" fontId="0" fillId="0" borderId="1" xfId="0" quotePrefix="1" applyBorder="1" applyAlignment="1">
      <alignment horizontal="left"/>
    </xf>
    <xf numFmtId="0" fontId="5" fillId="0" borderId="0" xfId="0" applyFont="1"/>
    <xf numFmtId="0" fontId="0" fillId="0" borderId="1" xfId="0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0" fillId="0" borderId="3" xfId="0" applyBorder="1"/>
    <xf numFmtId="44" fontId="4" fillId="0" borderId="1" xfId="1" applyFont="1" applyFill="1" applyBorder="1" applyAlignment="1">
      <alignment horizontal="center"/>
    </xf>
    <xf numFmtId="44" fontId="4" fillId="0" borderId="4" xfId="1" applyFont="1" applyFill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3" fillId="2" borderId="6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44" fontId="0" fillId="0" borderId="0" xfId="1" applyFont="1"/>
    <xf numFmtId="44" fontId="0" fillId="0" borderId="0" xfId="0" applyNumberFormat="1" applyAlignment="1">
      <alignment horizontal="center"/>
    </xf>
    <xf numFmtId="0" fontId="6" fillId="0" borderId="0" xfId="0" applyFont="1"/>
    <xf numFmtId="44" fontId="4" fillId="3" borderId="1" xfId="1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view="pageLayout" zoomScaleNormal="100" workbookViewId="0"/>
  </sheetViews>
  <sheetFormatPr defaultRowHeight="12.75" x14ac:dyDescent="0.2"/>
  <cols>
    <col min="1" max="1" width="10.42578125" customWidth="1"/>
    <col min="2" max="2" width="11.7109375" bestFit="1" customWidth="1"/>
    <col min="3" max="3" width="10" bestFit="1" customWidth="1"/>
    <col min="4" max="4" width="29.7109375" bestFit="1" customWidth="1"/>
    <col min="5" max="5" width="6.85546875" bestFit="1" customWidth="1"/>
    <col min="6" max="6" width="12.28515625" bestFit="1" customWidth="1"/>
  </cols>
  <sheetData>
    <row r="1" spans="1:6" x14ac:dyDescent="0.2">
      <c r="A1" s="1" t="s">
        <v>0</v>
      </c>
    </row>
    <row r="3" spans="1:6" x14ac:dyDescent="0.2">
      <c r="A3" s="1" t="s">
        <v>1</v>
      </c>
      <c r="C3" s="41" t="s">
        <v>68</v>
      </c>
      <c r="D3" s="41"/>
      <c r="E3" s="41"/>
      <c r="F3" s="2"/>
    </row>
    <row r="4" spans="1:6" x14ac:dyDescent="0.2">
      <c r="C4" s="41" t="s">
        <v>2</v>
      </c>
      <c r="D4" s="41"/>
      <c r="E4" s="41"/>
      <c r="F4" s="4"/>
    </row>
    <row r="5" spans="1:6" x14ac:dyDescent="0.2">
      <c r="C5" s="41" t="s">
        <v>3</v>
      </c>
      <c r="D5" s="41"/>
      <c r="E5" s="41"/>
      <c r="F5" s="5"/>
    </row>
    <row r="6" spans="1:6" x14ac:dyDescent="0.2">
      <c r="C6" s="41" t="s">
        <v>4</v>
      </c>
      <c r="D6" s="41"/>
      <c r="E6" s="41"/>
      <c r="F6" s="4"/>
    </row>
    <row r="7" spans="1:6" x14ac:dyDescent="0.2">
      <c r="C7" s="37" t="s">
        <v>70</v>
      </c>
      <c r="D7" s="37"/>
      <c r="E7" s="37"/>
      <c r="F7" s="4"/>
    </row>
    <row r="8" spans="1:6" x14ac:dyDescent="0.2">
      <c r="C8" s="37"/>
      <c r="D8" s="37"/>
      <c r="E8" s="37"/>
      <c r="F8" s="4"/>
    </row>
    <row r="9" spans="1:6" x14ac:dyDescent="0.2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</row>
    <row r="10" spans="1:6" x14ac:dyDescent="0.2">
      <c r="A10" s="11">
        <v>250</v>
      </c>
      <c r="B10" s="12"/>
      <c r="C10" s="12"/>
      <c r="D10" s="12" t="s">
        <v>18</v>
      </c>
      <c r="E10" s="12">
        <v>28</v>
      </c>
      <c r="F10" s="13">
        <v>305.57</v>
      </c>
    </row>
    <row r="11" spans="1:6" x14ac:dyDescent="0.2">
      <c r="A11" s="11">
        <v>270</v>
      </c>
      <c r="B11" s="12"/>
      <c r="C11" s="12"/>
      <c r="D11" s="12" t="s">
        <v>19</v>
      </c>
      <c r="E11" s="12">
        <v>14</v>
      </c>
      <c r="F11" s="13">
        <v>18109.79</v>
      </c>
    </row>
    <row r="12" spans="1:6" x14ac:dyDescent="0.2">
      <c r="A12" s="11">
        <v>272</v>
      </c>
      <c r="B12" s="16" t="s">
        <v>20</v>
      </c>
      <c r="C12" s="16"/>
      <c r="D12" s="12" t="s">
        <v>21</v>
      </c>
      <c r="E12" s="12">
        <v>1</v>
      </c>
      <c r="F12" s="13">
        <v>18500</v>
      </c>
    </row>
    <row r="13" spans="1:6" x14ac:dyDescent="0.2">
      <c r="A13" s="11">
        <v>272</v>
      </c>
      <c r="B13" s="16" t="s">
        <v>23</v>
      </c>
      <c r="C13" s="12"/>
      <c r="D13" s="12" t="s">
        <v>21</v>
      </c>
      <c r="E13" s="12">
        <v>1</v>
      </c>
      <c r="F13" s="13">
        <v>71500</v>
      </c>
    </row>
    <row r="14" spans="1:6" x14ac:dyDescent="0.2">
      <c r="A14" s="11">
        <v>301</v>
      </c>
      <c r="B14" s="17">
        <v>82962</v>
      </c>
      <c r="C14" s="12"/>
      <c r="D14" s="12" t="s">
        <v>24</v>
      </c>
      <c r="E14" s="12">
        <v>2</v>
      </c>
      <c r="F14" s="13">
        <v>34</v>
      </c>
    </row>
    <row r="15" spans="1:6" x14ac:dyDescent="0.2">
      <c r="A15" s="11">
        <v>301</v>
      </c>
      <c r="B15" s="17">
        <v>82962</v>
      </c>
      <c r="C15" s="19">
        <v>91</v>
      </c>
      <c r="D15" s="12" t="s">
        <v>24</v>
      </c>
      <c r="E15" s="12">
        <v>1</v>
      </c>
      <c r="F15" s="13">
        <v>17</v>
      </c>
    </row>
    <row r="16" spans="1:6" x14ac:dyDescent="0.2">
      <c r="A16" s="11">
        <v>320</v>
      </c>
      <c r="B16" s="17">
        <v>76000</v>
      </c>
      <c r="C16" s="19" t="s">
        <v>27</v>
      </c>
      <c r="D16" s="12" t="s">
        <v>28</v>
      </c>
      <c r="E16" s="12"/>
      <c r="F16" s="13">
        <v>453</v>
      </c>
    </row>
    <row r="17" spans="1:6" x14ac:dyDescent="0.2">
      <c r="A17" s="17">
        <v>360</v>
      </c>
      <c r="B17" s="17">
        <v>27096</v>
      </c>
      <c r="C17" s="19">
        <v>50</v>
      </c>
      <c r="D17" s="12" t="s">
        <v>30</v>
      </c>
      <c r="E17" s="12">
        <v>1</v>
      </c>
      <c r="F17" s="13">
        <v>3079</v>
      </c>
    </row>
    <row r="18" spans="1:6" x14ac:dyDescent="0.2">
      <c r="A18" s="11">
        <v>360</v>
      </c>
      <c r="B18" s="17">
        <v>63655</v>
      </c>
      <c r="C18" s="19"/>
      <c r="D18" s="12" t="s">
        <v>30</v>
      </c>
      <c r="E18" s="12">
        <v>1</v>
      </c>
      <c r="F18" s="13">
        <v>2739.87</v>
      </c>
    </row>
    <row r="19" spans="1:6" x14ac:dyDescent="0.2">
      <c r="A19" s="11">
        <v>360</v>
      </c>
      <c r="B19" s="17">
        <v>63685</v>
      </c>
      <c r="C19" s="19"/>
      <c r="D19" s="12" t="s">
        <v>30</v>
      </c>
      <c r="E19" s="12">
        <v>1</v>
      </c>
      <c r="F19" s="13">
        <v>4160.13</v>
      </c>
    </row>
    <row r="20" spans="1:6" x14ac:dyDescent="0.2">
      <c r="A20" s="11">
        <v>370</v>
      </c>
      <c r="B20" s="17" t="s">
        <v>34</v>
      </c>
      <c r="C20" s="19"/>
      <c r="D20" s="12" t="s">
        <v>35</v>
      </c>
      <c r="E20" s="12">
        <v>1</v>
      </c>
      <c r="F20" s="13">
        <v>944</v>
      </c>
    </row>
    <row r="21" spans="1:6" x14ac:dyDescent="0.2">
      <c r="A21" s="11">
        <v>636</v>
      </c>
      <c r="B21" s="12" t="s">
        <v>36</v>
      </c>
      <c r="C21" s="12"/>
      <c r="D21" s="12" t="s">
        <v>37</v>
      </c>
      <c r="E21" s="12">
        <v>9</v>
      </c>
      <c r="F21" s="13">
        <v>44.89</v>
      </c>
    </row>
    <row r="22" spans="1:6" x14ac:dyDescent="0.2">
      <c r="A22" s="11">
        <v>636</v>
      </c>
      <c r="B22" s="12" t="s">
        <v>38</v>
      </c>
      <c r="C22" s="12"/>
      <c r="D22" s="12" t="s">
        <v>37</v>
      </c>
      <c r="E22" s="12">
        <v>4</v>
      </c>
      <c r="F22" s="13">
        <v>25</v>
      </c>
    </row>
    <row r="23" spans="1:6" x14ac:dyDescent="0.2">
      <c r="A23" s="11">
        <v>636</v>
      </c>
      <c r="B23" s="12" t="s">
        <v>39</v>
      </c>
      <c r="C23" s="12"/>
      <c r="D23" s="12" t="s">
        <v>37</v>
      </c>
      <c r="E23" s="12">
        <v>2</v>
      </c>
      <c r="F23" s="13">
        <v>6</v>
      </c>
    </row>
    <row r="24" spans="1:6" x14ac:dyDescent="0.2">
      <c r="A24" s="11">
        <v>636</v>
      </c>
      <c r="B24" s="12" t="s">
        <v>40</v>
      </c>
      <c r="C24" s="12"/>
      <c r="D24" s="12" t="s">
        <v>37</v>
      </c>
      <c r="E24" s="12">
        <v>1</v>
      </c>
      <c r="F24" s="13">
        <v>6</v>
      </c>
    </row>
    <row r="25" spans="1:6" x14ac:dyDescent="0.2">
      <c r="A25" s="11">
        <v>636</v>
      </c>
      <c r="B25" s="12" t="s">
        <v>41</v>
      </c>
      <c r="C25" s="12"/>
      <c r="D25" s="12" t="s">
        <v>37</v>
      </c>
      <c r="E25" s="12">
        <v>4</v>
      </c>
      <c r="F25" s="13">
        <v>6</v>
      </c>
    </row>
    <row r="26" spans="1:6" x14ac:dyDescent="0.2">
      <c r="A26" s="11">
        <v>636</v>
      </c>
      <c r="B26" s="12" t="s">
        <v>42</v>
      </c>
      <c r="C26" s="12"/>
      <c r="D26" s="12" t="s">
        <v>37</v>
      </c>
      <c r="E26" s="12">
        <v>20</v>
      </c>
      <c r="F26" s="13">
        <v>6.24</v>
      </c>
    </row>
    <row r="27" spans="1:6" x14ac:dyDescent="0.2">
      <c r="A27" s="11">
        <v>636</v>
      </c>
      <c r="B27" s="12" t="s">
        <v>43</v>
      </c>
      <c r="C27" s="12"/>
      <c r="D27" s="12" t="s">
        <v>37</v>
      </c>
      <c r="E27" s="12">
        <v>1</v>
      </c>
      <c r="F27" s="13">
        <v>6</v>
      </c>
    </row>
    <row r="28" spans="1:6" x14ac:dyDescent="0.2">
      <c r="A28" s="11">
        <v>636</v>
      </c>
      <c r="B28" s="12" t="s">
        <v>44</v>
      </c>
      <c r="C28" s="12"/>
      <c r="D28" s="12" t="s">
        <v>37</v>
      </c>
      <c r="E28" s="12">
        <v>1</v>
      </c>
      <c r="F28" s="13">
        <v>25</v>
      </c>
    </row>
    <row r="29" spans="1:6" x14ac:dyDescent="0.2">
      <c r="A29" s="11">
        <v>710</v>
      </c>
      <c r="B29" s="12"/>
      <c r="C29" s="12"/>
      <c r="D29" s="12" t="s">
        <v>45</v>
      </c>
      <c r="E29" s="12">
        <v>1</v>
      </c>
      <c r="F29" s="13">
        <v>3783</v>
      </c>
    </row>
    <row r="30" spans="1:6" x14ac:dyDescent="0.2">
      <c r="A30" s="17">
        <v>964</v>
      </c>
      <c r="B30" s="17" t="s">
        <v>34</v>
      </c>
      <c r="C30" s="12" t="s">
        <v>46</v>
      </c>
      <c r="D30" s="12" t="s">
        <v>47</v>
      </c>
      <c r="E30" s="12">
        <v>211</v>
      </c>
      <c r="F30" s="13">
        <v>1518</v>
      </c>
    </row>
    <row r="31" spans="1:6" x14ac:dyDescent="0.2">
      <c r="A31" s="17">
        <v>964</v>
      </c>
      <c r="B31" s="19">
        <v>76000</v>
      </c>
      <c r="C31" s="12"/>
      <c r="D31" s="12" t="s">
        <v>47</v>
      </c>
      <c r="E31" s="12">
        <v>1</v>
      </c>
      <c r="F31" s="13">
        <v>70</v>
      </c>
    </row>
    <row r="32" spans="1:6" x14ac:dyDescent="0.2">
      <c r="A32" s="16"/>
      <c r="B32" s="12"/>
      <c r="C32" s="12"/>
      <c r="D32" s="12"/>
      <c r="E32" s="12"/>
      <c r="F32" s="13"/>
    </row>
    <row r="33" spans="1:6" x14ac:dyDescent="0.2">
      <c r="A33" s="16"/>
      <c r="B33" s="12"/>
      <c r="C33" s="12" t="s">
        <v>49</v>
      </c>
      <c r="D33" s="12"/>
      <c r="E33" s="12"/>
      <c r="F33" s="13">
        <f>SUM(F10:F31)</f>
        <v>125338.49</v>
      </c>
    </row>
    <row r="34" spans="1:6" x14ac:dyDescent="0.2">
      <c r="F34" s="32"/>
    </row>
    <row r="35" spans="1:6" x14ac:dyDescent="0.2">
      <c r="F35" s="32"/>
    </row>
    <row r="43" spans="1:6" ht="12.75" customHeight="1" x14ac:dyDescent="0.2"/>
  </sheetData>
  <mergeCells count="4">
    <mergeCell ref="C3:E3"/>
    <mergeCell ref="C4:E4"/>
    <mergeCell ref="C5:E5"/>
    <mergeCell ref="C6:E6"/>
  </mergeCells>
  <printOptions horizontalCentered="1" gridLines="1"/>
  <pageMargins left="0.25" right="0.25" top="0.5" bottom="0.5" header="0.25" footer="0.25"/>
  <pageSetup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Layout" zoomScaleNormal="100" workbookViewId="0"/>
  </sheetViews>
  <sheetFormatPr defaultRowHeight="12.75" x14ac:dyDescent="0.2"/>
  <cols>
    <col min="1" max="1" width="10.42578125" customWidth="1"/>
    <col min="2" max="2" width="11.7109375" bestFit="1" customWidth="1"/>
    <col min="3" max="3" width="10" bestFit="1" customWidth="1"/>
    <col min="4" max="4" width="29.7109375" bestFit="1" customWidth="1"/>
    <col min="5" max="5" width="6.85546875" bestFit="1" customWidth="1"/>
    <col min="6" max="6" width="12.28515625" bestFit="1" customWidth="1"/>
    <col min="7" max="7" width="9" customWidth="1"/>
    <col min="8" max="8" width="8.85546875" hidden="1" customWidth="1"/>
    <col min="9" max="9" width="0" hidden="1" customWidth="1"/>
    <col min="10" max="10" width="12.28515625" style="3" bestFit="1" customWidth="1"/>
    <col min="11" max="11" width="68.140625" bestFit="1" customWidth="1"/>
  </cols>
  <sheetData>
    <row r="1" spans="1:11" x14ac:dyDescent="0.2">
      <c r="A1" s="1" t="s">
        <v>0</v>
      </c>
      <c r="J1"/>
    </row>
    <row r="3" spans="1:11" x14ac:dyDescent="0.2">
      <c r="A3" s="1" t="s">
        <v>1</v>
      </c>
      <c r="C3" s="41" t="s">
        <v>68</v>
      </c>
      <c r="D3" s="41"/>
      <c r="E3" s="41"/>
      <c r="F3" s="2"/>
    </row>
    <row r="4" spans="1:11" x14ac:dyDescent="0.2">
      <c r="C4" s="41" t="s">
        <v>2</v>
      </c>
      <c r="D4" s="41"/>
      <c r="E4" s="41"/>
      <c r="F4" s="4"/>
    </row>
    <row r="5" spans="1:11" x14ac:dyDescent="0.2">
      <c r="C5" s="41" t="s">
        <v>3</v>
      </c>
      <c r="D5" s="41"/>
      <c r="E5" s="41"/>
      <c r="F5" s="5"/>
    </row>
    <row r="6" spans="1:11" x14ac:dyDescent="0.2">
      <c r="C6" s="41" t="s">
        <v>4</v>
      </c>
      <c r="D6" s="41"/>
      <c r="E6" s="41"/>
      <c r="F6" s="4"/>
    </row>
    <row r="7" spans="1:11" x14ac:dyDescent="0.2">
      <c r="C7" s="6" t="s">
        <v>5</v>
      </c>
      <c r="D7" s="6"/>
      <c r="E7" s="6"/>
      <c r="F7" s="4"/>
      <c r="J7"/>
    </row>
    <row r="8" spans="1:11" x14ac:dyDescent="0.2">
      <c r="C8" s="6"/>
      <c r="D8" s="6"/>
      <c r="E8" s="6"/>
      <c r="F8" s="4"/>
    </row>
    <row r="9" spans="1:11" ht="25.5" x14ac:dyDescent="0.2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 t="s">
        <v>12</v>
      </c>
      <c r="H9" s="7" t="s">
        <v>13</v>
      </c>
      <c r="I9" s="7" t="s">
        <v>14</v>
      </c>
      <c r="J9" s="9" t="s">
        <v>15</v>
      </c>
      <c r="K9" s="10" t="s">
        <v>16</v>
      </c>
    </row>
    <row r="10" spans="1:11" x14ac:dyDescent="0.2">
      <c r="A10" s="38" t="s">
        <v>17</v>
      </c>
      <c r="B10" s="38"/>
      <c r="C10" s="38"/>
      <c r="D10" s="38"/>
      <c r="E10" s="38"/>
      <c r="F10" s="38"/>
      <c r="G10" s="38"/>
      <c r="H10" s="38"/>
      <c r="I10" s="38"/>
      <c r="J10" s="38"/>
    </row>
    <row r="11" spans="1:11" x14ac:dyDescent="0.2">
      <c r="A11" s="11">
        <v>250</v>
      </c>
      <c r="B11" s="12"/>
      <c r="C11" s="12"/>
      <c r="D11" s="12" t="s">
        <v>18</v>
      </c>
      <c r="E11" s="12">
        <v>28</v>
      </c>
      <c r="F11" s="13">
        <v>305.57</v>
      </c>
      <c r="G11" s="14"/>
      <c r="H11" s="12"/>
      <c r="I11" s="12"/>
      <c r="J11" s="15"/>
      <c r="K11" t="s">
        <v>69</v>
      </c>
    </row>
    <row r="12" spans="1:11" x14ac:dyDescent="0.2">
      <c r="A12" s="11">
        <v>270</v>
      </c>
      <c r="B12" s="12"/>
      <c r="C12" s="12"/>
      <c r="D12" s="12" t="s">
        <v>19</v>
      </c>
      <c r="E12" s="12">
        <v>14</v>
      </c>
      <c r="F12" s="13">
        <v>18109.79</v>
      </c>
      <c r="G12" s="14"/>
      <c r="H12" s="12"/>
      <c r="I12" s="12"/>
      <c r="J12" s="15"/>
      <c r="K12" t="s">
        <v>69</v>
      </c>
    </row>
    <row r="13" spans="1:11" x14ac:dyDescent="0.2">
      <c r="A13" s="11">
        <v>272</v>
      </c>
      <c r="B13" s="16" t="s">
        <v>20</v>
      </c>
      <c r="C13" s="16"/>
      <c r="D13" s="12" t="s">
        <v>21</v>
      </c>
      <c r="E13" s="12">
        <v>1</v>
      </c>
      <c r="F13" s="13">
        <v>18500</v>
      </c>
      <c r="G13" s="14" t="s">
        <v>22</v>
      </c>
      <c r="H13" s="12"/>
      <c r="I13" s="12"/>
      <c r="J13" s="15"/>
      <c r="K13" t="s">
        <v>69</v>
      </c>
    </row>
    <row r="14" spans="1:11" x14ac:dyDescent="0.2">
      <c r="A14" s="11">
        <v>272</v>
      </c>
      <c r="B14" s="16" t="s">
        <v>23</v>
      </c>
      <c r="C14" s="12"/>
      <c r="D14" s="12" t="s">
        <v>21</v>
      </c>
      <c r="E14" s="12">
        <v>1</v>
      </c>
      <c r="F14" s="13">
        <v>71500</v>
      </c>
      <c r="G14" s="14" t="s">
        <v>22</v>
      </c>
      <c r="H14" s="12"/>
      <c r="I14" s="12"/>
      <c r="J14" s="15"/>
      <c r="K14" t="s">
        <v>69</v>
      </c>
    </row>
    <row r="15" spans="1:11" x14ac:dyDescent="0.2">
      <c r="A15" s="11">
        <v>301</v>
      </c>
      <c r="B15" s="17">
        <v>82962</v>
      </c>
      <c r="C15" s="12"/>
      <c r="D15" s="12" t="s">
        <v>24</v>
      </c>
      <c r="E15" s="12">
        <v>2</v>
      </c>
      <c r="F15" s="13">
        <v>34</v>
      </c>
      <c r="G15" s="14" t="s">
        <v>25</v>
      </c>
      <c r="H15" s="12"/>
      <c r="I15" s="12"/>
      <c r="J15" s="15">
        <f>0.75*F15</f>
        <v>25.5</v>
      </c>
      <c r="K15" s="18" t="s">
        <v>26</v>
      </c>
    </row>
    <row r="16" spans="1:11" x14ac:dyDescent="0.2">
      <c r="A16" s="11">
        <v>301</v>
      </c>
      <c r="B16" s="17">
        <v>82962</v>
      </c>
      <c r="C16" s="19">
        <v>91</v>
      </c>
      <c r="D16" s="12" t="s">
        <v>24</v>
      </c>
      <c r="E16" s="12">
        <v>1</v>
      </c>
      <c r="F16" s="13">
        <v>17</v>
      </c>
      <c r="G16" s="14" t="s">
        <v>25</v>
      </c>
      <c r="H16" s="12"/>
      <c r="I16" s="12"/>
      <c r="J16" s="15">
        <f>0.75*F16</f>
        <v>12.75</v>
      </c>
      <c r="K16" s="18" t="s">
        <v>26</v>
      </c>
    </row>
    <row r="17" spans="1:11" x14ac:dyDescent="0.2">
      <c r="A17" s="11">
        <v>320</v>
      </c>
      <c r="B17" s="17">
        <v>76000</v>
      </c>
      <c r="C17" s="19" t="s">
        <v>27</v>
      </c>
      <c r="D17" s="12" t="s">
        <v>28</v>
      </c>
      <c r="E17" s="12"/>
      <c r="F17" s="13">
        <v>453</v>
      </c>
      <c r="G17" s="20" t="s">
        <v>29</v>
      </c>
      <c r="H17" s="12"/>
      <c r="I17" s="12"/>
      <c r="J17" s="15">
        <v>504.68700000000001</v>
      </c>
    </row>
    <row r="18" spans="1:11" x14ac:dyDescent="0.2">
      <c r="A18" s="17">
        <v>360</v>
      </c>
      <c r="B18" s="17">
        <v>27096</v>
      </c>
      <c r="C18" s="19">
        <v>50</v>
      </c>
      <c r="D18" s="12" t="s">
        <v>30</v>
      </c>
      <c r="E18" s="12">
        <v>1</v>
      </c>
      <c r="F18" s="13">
        <v>3079</v>
      </c>
      <c r="G18" s="14" t="s">
        <v>31</v>
      </c>
      <c r="H18" s="12"/>
      <c r="I18" s="12"/>
      <c r="J18" s="15">
        <f>1.5*(0.75*F18)</f>
        <v>3463.875</v>
      </c>
      <c r="K18" s="18" t="s">
        <v>32</v>
      </c>
    </row>
    <row r="19" spans="1:11" x14ac:dyDescent="0.2">
      <c r="A19" s="11">
        <v>360</v>
      </c>
      <c r="B19" s="17">
        <v>63655</v>
      </c>
      <c r="C19" s="19"/>
      <c r="D19" s="12" t="s">
        <v>30</v>
      </c>
      <c r="E19" s="12">
        <v>1</v>
      </c>
      <c r="F19" s="13">
        <v>2739.87</v>
      </c>
      <c r="G19" s="21" t="s">
        <v>33</v>
      </c>
      <c r="H19" s="12"/>
      <c r="I19" s="12"/>
      <c r="J19" s="15">
        <v>40949.125200000002</v>
      </c>
    </row>
    <row r="20" spans="1:11" x14ac:dyDescent="0.2">
      <c r="A20" s="11">
        <v>360</v>
      </c>
      <c r="B20" s="17">
        <v>63685</v>
      </c>
      <c r="C20" s="19"/>
      <c r="D20" s="12" t="s">
        <v>30</v>
      </c>
      <c r="E20" s="12">
        <v>1</v>
      </c>
      <c r="F20" s="13">
        <v>4160.13</v>
      </c>
      <c r="G20" s="14" t="s">
        <v>33</v>
      </c>
      <c r="H20" s="12"/>
      <c r="I20" s="12"/>
      <c r="J20" s="15">
        <v>60629.325599999996</v>
      </c>
    </row>
    <row r="21" spans="1:11" x14ac:dyDescent="0.2">
      <c r="A21" s="11">
        <v>370</v>
      </c>
      <c r="B21" s="17" t="s">
        <v>34</v>
      </c>
      <c r="C21" s="19"/>
      <c r="D21" s="12" t="s">
        <v>35</v>
      </c>
      <c r="E21" s="12">
        <v>1</v>
      </c>
      <c r="F21" s="13">
        <v>944</v>
      </c>
      <c r="G21" s="14" t="s">
        <v>22</v>
      </c>
      <c r="H21" s="12"/>
      <c r="I21" s="12"/>
      <c r="J21" s="15"/>
      <c r="K21" t="s">
        <v>69</v>
      </c>
    </row>
    <row r="22" spans="1:11" x14ac:dyDescent="0.2">
      <c r="A22" s="11">
        <v>636</v>
      </c>
      <c r="B22" s="12" t="s">
        <v>36</v>
      </c>
      <c r="C22" s="12"/>
      <c r="D22" s="12" t="s">
        <v>37</v>
      </c>
      <c r="E22" s="12">
        <v>9</v>
      </c>
      <c r="F22" s="13">
        <v>44.89</v>
      </c>
      <c r="G22" s="14" t="s">
        <v>22</v>
      </c>
      <c r="H22" s="12"/>
      <c r="I22" s="12"/>
      <c r="J22" s="15"/>
      <c r="K22" t="s">
        <v>69</v>
      </c>
    </row>
    <row r="23" spans="1:11" x14ac:dyDescent="0.2">
      <c r="A23" s="11">
        <v>636</v>
      </c>
      <c r="B23" s="12" t="s">
        <v>38</v>
      </c>
      <c r="C23" s="12"/>
      <c r="D23" s="12" t="s">
        <v>37</v>
      </c>
      <c r="E23" s="12">
        <v>4</v>
      </c>
      <c r="F23" s="13">
        <v>25</v>
      </c>
      <c r="G23" s="14" t="s">
        <v>22</v>
      </c>
      <c r="H23" s="12"/>
      <c r="I23" s="12"/>
      <c r="J23" s="15"/>
      <c r="K23" t="s">
        <v>69</v>
      </c>
    </row>
    <row r="24" spans="1:11" x14ac:dyDescent="0.2">
      <c r="A24" s="11">
        <v>636</v>
      </c>
      <c r="B24" s="12" t="s">
        <v>39</v>
      </c>
      <c r="C24" s="12"/>
      <c r="D24" s="12" t="s">
        <v>37</v>
      </c>
      <c r="E24" s="12">
        <v>2</v>
      </c>
      <c r="F24" s="13">
        <v>6</v>
      </c>
      <c r="G24" s="14" t="s">
        <v>22</v>
      </c>
      <c r="H24" s="12"/>
      <c r="I24" s="12"/>
      <c r="J24" s="15"/>
      <c r="K24" t="s">
        <v>69</v>
      </c>
    </row>
    <row r="25" spans="1:11" x14ac:dyDescent="0.2">
      <c r="A25" s="11">
        <v>636</v>
      </c>
      <c r="B25" s="12" t="s">
        <v>40</v>
      </c>
      <c r="C25" s="12"/>
      <c r="D25" s="12" t="s">
        <v>37</v>
      </c>
      <c r="E25" s="12">
        <v>1</v>
      </c>
      <c r="F25" s="13">
        <v>6</v>
      </c>
      <c r="G25" s="14" t="s">
        <v>22</v>
      </c>
      <c r="H25" s="12"/>
      <c r="I25" s="12"/>
      <c r="J25" s="15"/>
      <c r="K25" t="s">
        <v>69</v>
      </c>
    </row>
    <row r="26" spans="1:11" x14ac:dyDescent="0.2">
      <c r="A26" s="11">
        <v>636</v>
      </c>
      <c r="B26" s="12" t="s">
        <v>41</v>
      </c>
      <c r="C26" s="12"/>
      <c r="D26" s="12" t="s">
        <v>37</v>
      </c>
      <c r="E26" s="12">
        <v>4</v>
      </c>
      <c r="F26" s="13">
        <v>6</v>
      </c>
      <c r="G26" s="14" t="s">
        <v>22</v>
      </c>
      <c r="H26" s="12"/>
      <c r="I26" s="12"/>
      <c r="J26" s="15"/>
      <c r="K26" t="s">
        <v>69</v>
      </c>
    </row>
    <row r="27" spans="1:11" x14ac:dyDescent="0.2">
      <c r="A27" s="11">
        <v>636</v>
      </c>
      <c r="B27" s="12" t="s">
        <v>42</v>
      </c>
      <c r="C27" s="12"/>
      <c r="D27" s="12" t="s">
        <v>37</v>
      </c>
      <c r="E27" s="12">
        <v>20</v>
      </c>
      <c r="F27" s="13">
        <v>6.24</v>
      </c>
      <c r="G27" s="14" t="s">
        <v>22</v>
      </c>
      <c r="H27" s="12"/>
      <c r="I27" s="12"/>
      <c r="J27" s="15"/>
      <c r="K27" t="s">
        <v>69</v>
      </c>
    </row>
    <row r="28" spans="1:11" x14ac:dyDescent="0.2">
      <c r="A28" s="11">
        <v>636</v>
      </c>
      <c r="B28" s="12" t="s">
        <v>43</v>
      </c>
      <c r="C28" s="12"/>
      <c r="D28" s="12" t="s">
        <v>37</v>
      </c>
      <c r="E28" s="12">
        <v>1</v>
      </c>
      <c r="F28" s="13">
        <v>6</v>
      </c>
      <c r="G28" s="14" t="s">
        <v>22</v>
      </c>
      <c r="H28" s="12"/>
      <c r="I28" s="12"/>
      <c r="J28" s="15"/>
      <c r="K28" t="s">
        <v>69</v>
      </c>
    </row>
    <row r="29" spans="1:11" x14ac:dyDescent="0.2">
      <c r="A29" s="11">
        <v>636</v>
      </c>
      <c r="B29" s="12" t="s">
        <v>44</v>
      </c>
      <c r="C29" s="12"/>
      <c r="D29" s="12" t="s">
        <v>37</v>
      </c>
      <c r="E29" s="12">
        <v>1</v>
      </c>
      <c r="F29" s="13">
        <v>25</v>
      </c>
      <c r="G29" s="14" t="s">
        <v>22</v>
      </c>
      <c r="H29" s="12"/>
      <c r="I29" s="12"/>
      <c r="J29" s="15"/>
      <c r="K29" t="s">
        <v>69</v>
      </c>
    </row>
    <row r="30" spans="1:11" x14ac:dyDescent="0.2">
      <c r="A30" s="11">
        <v>710</v>
      </c>
      <c r="B30" s="12"/>
      <c r="C30" s="12"/>
      <c r="D30" s="12" t="s">
        <v>45</v>
      </c>
      <c r="E30" s="12">
        <v>1</v>
      </c>
      <c r="F30" s="13">
        <v>3783</v>
      </c>
      <c r="G30" s="14"/>
      <c r="H30" s="12"/>
      <c r="I30" s="12"/>
      <c r="J30" s="15"/>
    </row>
    <row r="31" spans="1:11" x14ac:dyDescent="0.2">
      <c r="A31" s="17">
        <v>964</v>
      </c>
      <c r="B31" s="17" t="s">
        <v>34</v>
      </c>
      <c r="C31" s="12" t="s">
        <v>46</v>
      </c>
      <c r="D31" s="12" t="s">
        <v>47</v>
      </c>
      <c r="E31" s="12">
        <v>211</v>
      </c>
      <c r="F31" s="13">
        <v>1518</v>
      </c>
      <c r="G31" s="14"/>
      <c r="H31" s="12"/>
      <c r="I31" s="12"/>
      <c r="J31" s="15">
        <f>(15+5)*60</f>
        <v>1200</v>
      </c>
      <c r="K31" s="18" t="s">
        <v>48</v>
      </c>
    </row>
    <row r="32" spans="1:11" x14ac:dyDescent="0.2">
      <c r="A32" s="17">
        <v>964</v>
      </c>
      <c r="B32" s="19">
        <v>76000</v>
      </c>
      <c r="C32" s="12"/>
      <c r="D32" s="12" t="s">
        <v>47</v>
      </c>
      <c r="E32" s="12">
        <v>1</v>
      </c>
      <c r="F32" s="13">
        <v>70</v>
      </c>
      <c r="G32" s="14"/>
      <c r="H32" s="12"/>
      <c r="I32" s="12"/>
      <c r="J32" s="15">
        <v>26.4</v>
      </c>
    </row>
    <row r="33" spans="1:11" x14ac:dyDescent="0.2">
      <c r="A33" s="16"/>
      <c r="B33" s="12"/>
      <c r="C33" s="12"/>
      <c r="D33" s="12"/>
      <c r="E33" s="12"/>
      <c r="F33" s="13"/>
      <c r="G33" s="14"/>
      <c r="H33" s="12"/>
      <c r="I33" s="12"/>
      <c r="J33" s="22"/>
    </row>
    <row r="34" spans="1:11" x14ac:dyDescent="0.2">
      <c r="A34" s="16"/>
      <c r="B34" s="12"/>
      <c r="C34" s="12" t="s">
        <v>49</v>
      </c>
      <c r="D34" s="12"/>
      <c r="E34" s="12"/>
      <c r="F34" s="13">
        <f>SUM(F11:F32)</f>
        <v>125338.49</v>
      </c>
      <c r="G34" s="14"/>
      <c r="H34" s="12"/>
      <c r="I34" s="23"/>
      <c r="J34" s="24"/>
    </row>
    <row r="35" spans="1:11" x14ac:dyDescent="0.2">
      <c r="A35" s="16"/>
      <c r="B35" s="12"/>
      <c r="C35" s="12" t="s">
        <v>50</v>
      </c>
      <c r="D35" s="12"/>
      <c r="E35" s="12"/>
      <c r="F35" s="13">
        <f>SUM(F11:F30)</f>
        <v>123750.49</v>
      </c>
      <c r="G35" s="14"/>
      <c r="H35" s="12"/>
      <c r="I35" s="23"/>
      <c r="J35" s="25"/>
    </row>
    <row r="36" spans="1:11" x14ac:dyDescent="0.2">
      <c r="A36" s="16"/>
      <c r="B36" s="12"/>
      <c r="C36" s="12" t="s">
        <v>51</v>
      </c>
      <c r="D36" s="12"/>
      <c r="E36" s="12"/>
      <c r="F36" s="13">
        <f>SUM(F11:F30)-F13-F14</f>
        <v>33750.490000000005</v>
      </c>
      <c r="G36" s="14"/>
      <c r="H36" s="12"/>
      <c r="I36" s="12"/>
      <c r="J36" s="26"/>
    </row>
    <row r="37" spans="1:11" x14ac:dyDescent="0.2">
      <c r="A37" s="42"/>
      <c r="B37" s="43"/>
      <c r="C37" s="43"/>
      <c r="D37" s="43"/>
      <c r="E37" s="43"/>
      <c r="F37" s="43"/>
      <c r="G37" s="43"/>
      <c r="H37" s="43"/>
      <c r="I37" s="43"/>
    </row>
    <row r="38" spans="1:11" x14ac:dyDescent="0.2">
      <c r="A38" s="7" t="s">
        <v>6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52</v>
      </c>
      <c r="G38" s="27"/>
      <c r="H38" s="7" t="s">
        <v>53</v>
      </c>
      <c r="I38" s="7" t="s">
        <v>53</v>
      </c>
      <c r="J38" s="9" t="s">
        <v>15</v>
      </c>
    </row>
    <row r="39" spans="1:11" x14ac:dyDescent="0.2">
      <c r="A39" s="38" t="s">
        <v>54</v>
      </c>
      <c r="B39" s="38"/>
      <c r="C39" s="38"/>
      <c r="D39" s="38"/>
      <c r="E39" s="38"/>
      <c r="F39" s="38"/>
      <c r="G39" s="38"/>
      <c r="H39" s="38"/>
      <c r="I39" s="38"/>
      <c r="J39" s="38"/>
    </row>
    <row r="40" spans="1:11" x14ac:dyDescent="0.2">
      <c r="A40" s="16" t="s">
        <v>55</v>
      </c>
      <c r="B40" s="16" t="s">
        <v>20</v>
      </c>
      <c r="C40" s="12"/>
      <c r="D40" s="12" t="s">
        <v>56</v>
      </c>
      <c r="E40" s="12">
        <v>1</v>
      </c>
      <c r="F40" s="13">
        <v>1500</v>
      </c>
      <c r="G40" s="12"/>
      <c r="H40" s="12"/>
      <c r="I40" s="12"/>
      <c r="J40" s="15">
        <f>MIN(F40*1.2,F40+500)</f>
        <v>1800</v>
      </c>
    </row>
    <row r="41" spans="1:11" x14ac:dyDescent="0.2">
      <c r="A41" s="16" t="s">
        <v>55</v>
      </c>
      <c r="B41" s="16" t="s">
        <v>23</v>
      </c>
      <c r="C41" s="12"/>
      <c r="D41" s="12" t="s">
        <v>57</v>
      </c>
      <c r="E41" s="12">
        <v>1</v>
      </c>
      <c r="F41" s="13">
        <v>15000</v>
      </c>
      <c r="G41" s="12"/>
      <c r="H41" s="12"/>
      <c r="I41" s="12"/>
      <c r="J41" s="15">
        <f>MIN(F41*1.2,F41+500)</f>
        <v>15500</v>
      </c>
    </row>
    <row r="42" spans="1:11" x14ac:dyDescent="0.2">
      <c r="A42" s="12"/>
      <c r="B42" s="12"/>
      <c r="C42" s="12"/>
      <c r="D42" s="12"/>
      <c r="E42" s="12"/>
      <c r="F42" s="13"/>
      <c r="G42" s="12"/>
      <c r="H42" s="12"/>
      <c r="I42" s="12"/>
      <c r="J42" s="15"/>
    </row>
    <row r="43" spans="1:11" x14ac:dyDescent="0.2">
      <c r="A43" s="12"/>
      <c r="B43" s="12"/>
      <c r="C43" s="12"/>
      <c r="D43" s="39" t="s">
        <v>58</v>
      </c>
      <c r="E43" s="40"/>
      <c r="F43" s="13">
        <f>SUM(F40:F41)</f>
        <v>16500</v>
      </c>
      <c r="G43" s="12"/>
      <c r="H43" s="12"/>
      <c r="I43" s="12"/>
      <c r="J43" s="15">
        <f>SUM(J40:J41)</f>
        <v>17300</v>
      </c>
    </row>
    <row r="44" spans="1:11" x14ac:dyDescent="0.2">
      <c r="A44" s="28"/>
      <c r="B44" s="28"/>
      <c r="C44" s="28"/>
      <c r="D44" s="29"/>
      <c r="E44" s="29"/>
      <c r="F44" s="30"/>
      <c r="G44" s="28"/>
      <c r="H44" s="28"/>
      <c r="I44" s="28"/>
      <c r="J44" s="31"/>
    </row>
    <row r="45" spans="1:11" x14ac:dyDescent="0.2">
      <c r="F45" s="32"/>
      <c r="J45" s="33">
        <f>F36</f>
        <v>33750.490000000005</v>
      </c>
      <c r="K45" s="18" t="s">
        <v>59</v>
      </c>
    </row>
    <row r="46" spans="1:11" x14ac:dyDescent="0.2">
      <c r="F46" s="32"/>
      <c r="J46" s="33">
        <f>J43</f>
        <v>17300</v>
      </c>
      <c r="K46" s="18" t="s">
        <v>60</v>
      </c>
    </row>
    <row r="47" spans="1:11" x14ac:dyDescent="0.2">
      <c r="A47" s="34" t="s">
        <v>61</v>
      </c>
      <c r="J47" s="33">
        <f>J31+J32</f>
        <v>1226.4000000000001</v>
      </c>
      <c r="K47" s="18" t="s">
        <v>62</v>
      </c>
    </row>
    <row r="48" spans="1:11" x14ac:dyDescent="0.2">
      <c r="A48" s="34" t="s">
        <v>63</v>
      </c>
      <c r="J48" s="33">
        <v>0</v>
      </c>
      <c r="K48" s="18" t="s">
        <v>64</v>
      </c>
    </row>
    <row r="49" spans="10:11" x14ac:dyDescent="0.2">
      <c r="J49" s="35">
        <f>SUM(J45:J48)</f>
        <v>52276.890000000007</v>
      </c>
      <c r="K49" s="36" t="s">
        <v>65</v>
      </c>
    </row>
    <row r="51" spans="10:11" x14ac:dyDescent="0.2">
      <c r="J51" s="33">
        <f>SUM(J15:J20)</f>
        <v>105585.2628</v>
      </c>
      <c r="K51" s="18" t="s">
        <v>66</v>
      </c>
    </row>
    <row r="52" spans="10:11" x14ac:dyDescent="0.2">
      <c r="J52" s="33">
        <f>J31+J32</f>
        <v>1226.4000000000001</v>
      </c>
      <c r="K52" s="18" t="s">
        <v>62</v>
      </c>
    </row>
    <row r="53" spans="10:11" x14ac:dyDescent="0.2">
      <c r="J53" s="33">
        <v>0</v>
      </c>
      <c r="K53" s="18" t="s">
        <v>64</v>
      </c>
    </row>
    <row r="54" spans="10:11" x14ac:dyDescent="0.2">
      <c r="J54" s="35">
        <f>SUM(J51:J53)</f>
        <v>106811.66279999999</v>
      </c>
      <c r="K54" s="36" t="s">
        <v>67</v>
      </c>
    </row>
    <row r="55" spans="10:11" x14ac:dyDescent="0.2">
      <c r="K55" s="36"/>
    </row>
    <row r="58" spans="10:11" x14ac:dyDescent="0.2">
      <c r="J58" s="33"/>
    </row>
    <row r="59" spans="10:11" x14ac:dyDescent="0.2">
      <c r="J59" s="33"/>
    </row>
  </sheetData>
  <mergeCells count="8">
    <mergeCell ref="A39:J39"/>
    <mergeCell ref="D43:E43"/>
    <mergeCell ref="C3:E3"/>
    <mergeCell ref="C4:E4"/>
    <mergeCell ref="C5:E5"/>
    <mergeCell ref="C6:E6"/>
    <mergeCell ref="A10:J10"/>
    <mergeCell ref="A37:I37"/>
  </mergeCells>
  <printOptions horizontalCentered="1" gridLines="1"/>
  <pageMargins left="0.25" right="0.25" top="0.5" bottom="0.5" header="0.25" footer="0.25"/>
  <pageSetup scale="79" orientation="landscape" r:id="rId1"/>
  <headerFooter alignWithMargins="0">
    <oddFooter>&amp;C&amp;A&amp;RFEBRUARY 02, 2012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PROVIDER EXERCISE</vt:lpstr>
      <vt:lpstr>PROVIDER ANSWER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Barriere, Kimberlee</dc:creator>
  <cp:lastModifiedBy>Barriere, Kimberlee</cp:lastModifiedBy>
  <cp:lastPrinted>2019-02-01T00:11:02Z</cp:lastPrinted>
  <dcterms:created xsi:type="dcterms:W3CDTF">2018-12-31T19:06:57Z</dcterms:created>
  <dcterms:modified xsi:type="dcterms:W3CDTF">2019-02-06T19:52:17Z</dcterms:modified>
</cp:coreProperties>
</file>